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serverfile\kk$\Фёдорова\ОТЧЕТЫ\Ежеквартальные\Маслак до 15 - о ходе реализации программы\1 кв 2023\2 квартал 2023\"/>
    </mc:Choice>
  </mc:AlternateContent>
  <bookViews>
    <workbookView xWindow="120" yWindow="120" windowWidth="9720" windowHeight="7320"/>
  </bookViews>
  <sheets>
    <sheet name="Лист3" sheetId="3" r:id="rId1"/>
  </sheets>
  <calcPr calcId="152511"/>
</workbook>
</file>

<file path=xl/calcChain.xml><?xml version="1.0" encoding="utf-8"?>
<calcChain xmlns="http://schemas.openxmlformats.org/spreadsheetml/2006/main">
  <c r="C11" i="3" l="1"/>
  <c r="H11" i="3"/>
  <c r="M11" i="3"/>
  <c r="C16" i="3"/>
  <c r="H16" i="3"/>
  <c r="M16" i="3"/>
  <c r="M21" i="3" l="1"/>
  <c r="H21" i="3"/>
  <c r="C21" i="3"/>
  <c r="P17" i="3" l="1"/>
  <c r="K17" i="3"/>
  <c r="F17" i="3"/>
  <c r="Q17" i="3" l="1"/>
  <c r="N17" i="3"/>
  <c r="L17" i="3"/>
  <c r="I17" i="3" l="1"/>
  <c r="C15" i="3" l="1"/>
  <c r="O17" i="3" l="1"/>
  <c r="J17" i="3"/>
  <c r="G17" i="3"/>
  <c r="M15" i="3"/>
  <c r="H15" i="3"/>
  <c r="E17" i="3" l="1"/>
  <c r="C14" i="3" l="1"/>
  <c r="Q23" i="3" l="1"/>
  <c r="Q24" i="3" s="1"/>
  <c r="P23" i="3"/>
  <c r="P24" i="3" s="1"/>
  <c r="O23" i="3"/>
  <c r="O24" i="3" s="1"/>
  <c r="N23" i="3"/>
  <c r="N24" i="3" s="1"/>
  <c r="L23" i="3"/>
  <c r="L24" i="3" s="1"/>
  <c r="K23" i="3"/>
  <c r="K24" i="3" s="1"/>
  <c r="I23" i="3"/>
  <c r="I24" i="3" s="1"/>
  <c r="G23" i="3"/>
  <c r="G24" i="3" s="1"/>
  <c r="F23" i="3"/>
  <c r="F24" i="3" s="1"/>
  <c r="E23" i="3"/>
  <c r="E24" i="3" s="1"/>
  <c r="D23" i="3"/>
  <c r="J23" i="3"/>
  <c r="J24" i="3" s="1"/>
  <c r="H14" i="3" l="1"/>
  <c r="M14" i="3" l="1"/>
  <c r="M7" i="3"/>
  <c r="M9" i="3"/>
  <c r="M12" i="3"/>
  <c r="M13" i="3"/>
  <c r="C13" i="3"/>
  <c r="C12" i="3"/>
  <c r="C8" i="3"/>
  <c r="H13" i="3"/>
  <c r="H12" i="3"/>
  <c r="H8" i="3"/>
  <c r="M23" i="3"/>
  <c r="H20" i="3"/>
  <c r="H23" i="3" s="1"/>
  <c r="C20" i="3"/>
  <c r="C23" i="3" s="1"/>
  <c r="D17" i="3"/>
  <c r="D24" i="3" s="1"/>
  <c r="H17" i="3" l="1"/>
  <c r="H24" i="3" s="1"/>
  <c r="C17" i="3"/>
  <c r="C24" i="3" s="1"/>
  <c r="M17" i="3"/>
  <c r="M24" i="3" s="1"/>
</calcChain>
</file>

<file path=xl/sharedStrings.xml><?xml version="1.0" encoding="utf-8"?>
<sst xmlns="http://schemas.openxmlformats.org/spreadsheetml/2006/main" count="62" uniqueCount="52">
  <si>
    <t>1.7.</t>
  </si>
  <si>
    <t>Уточненный план по бюджету*</t>
  </si>
  <si>
    <t>Кассовое исполнение*</t>
  </si>
  <si>
    <t xml:space="preserve">федеральный 
бюджет
</t>
  </si>
  <si>
    <t xml:space="preserve">окружной
бюджет 
</t>
  </si>
  <si>
    <t xml:space="preserve">другие 
источники
</t>
  </si>
  <si>
    <t>1.1.</t>
  </si>
  <si>
    <t>1.2.</t>
  </si>
  <si>
    <t>1.3.</t>
  </si>
  <si>
    <t>2.1.</t>
  </si>
  <si>
    <t>2.2.</t>
  </si>
  <si>
    <t>2.3.</t>
  </si>
  <si>
    <t>2.4.</t>
  </si>
  <si>
    <t>1.4.</t>
  </si>
  <si>
    <t>1.5.</t>
  </si>
  <si>
    <t>1.6.</t>
  </si>
  <si>
    <t>Всего</t>
  </si>
  <si>
    <t>ИТОГО:</t>
  </si>
  <si>
    <t xml:space="preserve">городской бюджет
</t>
  </si>
  <si>
    <t>№</t>
  </si>
  <si>
    <t xml:space="preserve">Подпрограмма II. Профилактика незаконного оборота и потребления наркотических средств
и психотропных веществ </t>
  </si>
  <si>
    <t>Отчет о ходе реализации муниципальной программы                                                                                                     ТАБЛИЦА 1</t>
  </si>
  <si>
    <t>1.8.</t>
  </si>
  <si>
    <t>1.10.</t>
  </si>
  <si>
    <t>Организация и проведение лекций, семинаров, совещаний, конференций, реализация антинаркотических проектов с участием субъектов профилактики наркомании, в том числе общественности (2)</t>
  </si>
  <si>
    <t>Обеспечение функционирования и развития систем видеонаблюдения в наиболее криминогенных общественных местах и на улицах города Пыть-Яха (1)</t>
  </si>
  <si>
    <t>Создание условий для деятельности народных дружин (1)</t>
  </si>
  <si>
    <t>Осуществление государственных полномочий по созданию и обеспечению деятельности административной комиссии (1)</t>
  </si>
  <si>
    <t>Осуществление государственных полномочий по составлению (изменению) списков кандидатов в присяжные заседатели федеральных судов общей юрисдикции (1)</t>
  </si>
  <si>
    <t>Профилактика рецидивных преступлений (1)</t>
  </si>
  <si>
    <t xml:space="preserve">Организация и проведение мероприятий, направленных на профилактику правонарушений, в том числе и профилактику правонарушений несовершеннолетних (1) </t>
  </si>
  <si>
    <t>Тематическая социальная реклама в сфере безопасности дорожного движения (1)</t>
  </si>
  <si>
    <t>Проведение всероссийского Дня Трезвости (1)</t>
  </si>
  <si>
    <t>Проведение информационной антинаркотической политики (2)</t>
  </si>
  <si>
    <t>Организация и проведение турниров, соревнований, выставок и других мероприятий, направленных на формирование негативного отношения к незаконному обороту и употреблению наркотиков, популяризацию здорового образа жизни (2)</t>
  </si>
  <si>
    <t>Развитие системы раннего выявления незаконных потребителей наркотиков среди детей и молодежи (2)</t>
  </si>
  <si>
    <t xml:space="preserve">1.5. </t>
  </si>
  <si>
    <t>Почтовые расходы, опубликование списков кандидатов в газете</t>
  </si>
  <si>
    <t>Наименование подпрограмм, структурных элементов</t>
  </si>
  <si>
    <t xml:space="preserve">План по программе
 (с изменениями)*
</t>
  </si>
  <si>
    <t>Результат реализации структурного элемента (мероприятия), причина невыполнения или неполного выполнения структурного элемента (мероприятия)</t>
  </si>
  <si>
    <t>Итого по Подпрограмме I в том числе по проектам, портфелям проектов автономного округа (в том числе направленные на реализацию национальных и федеральных проектов Российской Федерации)</t>
  </si>
  <si>
    <t>Итого по Подпрограмме II в том числе по проектам, портфелям проектов автономного округа (в том числе направленные на реализацию национальных и федеральных проектов Российской Федерации)</t>
  </si>
  <si>
    <t>Примечание:
- в графе 2 указываются наименование подпрограмм и структурных элементов (мероприятий) в последовательности, предусмотренной муниципальной программой;
- в графах 4 - 7 указываются объемы финансирования, предусмотренные утвержденной муниципальной программой на соответствующий финансовый год, с последними изменениями;
- графа 3 = графа 4 + графа 5 + графа 6+ графа 7;
- в графах 9 - 12 указываются объемы финансирования, утвержденные Решением Думы «О бюджете города Пыть-Яха на очередной год и плановый период»;
- графа 8 = графа 9 + графа 10 + графа 11+ графа 12;
- в графах 14 - 17 указываются денежные средства по кассовому исполнению, поквартально с нарастающим итогом;
- графа 13 = графа 14 + графа 15 + графа 16 + графа 17;
- графы 8 - 17 &lt;*&gt; согласовываются с комитетом по финансам</t>
  </si>
  <si>
    <t xml:space="preserve">Заключено Соглашение о предоставлении субсидии местному бюджету из бюджета ХМАО-Югры № ДРБ-29-11 от 25.01.2023
</t>
  </si>
  <si>
    <t>заключен контракт на обслуживание городской системы видеонаблюдения с ООО "Техносервисгруп"  на сумму 1013,6 тыс. руб. (оплата производится ежемесячно)</t>
  </si>
  <si>
    <t xml:space="preserve">Подпрограмма I. Профилактика правонарушений </t>
  </si>
  <si>
    <t>Исполнитель Николаева Елена Сергеевна</t>
  </si>
  <si>
    <t>Заработная плата, начисления на выплаты по оплате труда, услуги связи</t>
  </si>
  <si>
    <t>1. Заключен контракт  № 18 от 27.02.2023 на оказание услуг по размещению с марта 2023 по ноябрь 2023 рекламной продукции  "Информация антинаркотической комиссии города Пыть-Яха"  в лифтах многовкартирных домов с ИП  Бурлуцкий А.В. на сумму 58500 (оплата производится ежемесячно с апреля) 2. Заключен контракт № 27 от 10.03.2023 на изготовление и монтаж баннера с ООО "РК Медиа Тайм" на сумму 13 000 (оплата будет произведена в апреле). 3.  Заключен контракт на поставку подарочных сертификатов №31 от 20.03.2023 на сумму 9000 и ИП Басовой Е.В.  4. Заключен контракт на поставку грамот №30 от 20.03.2023  на сумму 225 с ИП Басовой Е.В., 5. заключен муниципальный контракт № 51 от 19.04.2023 с ООО "Рекламная компания Медиа Тайм" на изготовление информационных листовок на сумму 20000 рублей 6. заключен муниципальный контракт № 77 от 26 мая 2023 с ООО "Лучший выбор" на сумму 10000 рублей на изготовление брошюр 7. заключен муниципальный контракт № 78 от 30 мая 2023 с ИП Бурлуцкий А.В. на сумму 46800 рублей, на основании дополнительного соглашения о расторжении муниципального контракта контракт расторгнут по соглашению сторон</t>
  </si>
  <si>
    <t xml:space="preserve">«Профилактика правонарушений в городе Пыть-Яхе» за 1 полугодие  2023 года
</t>
  </si>
  <si>
    <t xml:space="preserve">заключен муниципальный контракт № 81 от 14.06.2023 с ООО "Лучший выбор" на сумму 12,0 тыс. руб. на изготовление листовок, заключен муниципальный контракт № 70 от 25.05.2023 на сумму 13,0 тыс. руб.  на изготовление баннерного полотна по теме "Профилактика мошеничеств"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</si>
</sst>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0"/>
      <name val="Arial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Times New Roman"/>
      <family val="1"/>
      <charset val="204"/>
    </font>
    <font>
      <b/>
      <sz val="8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8"/>
      <color indexed="1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9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Fill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5" fillId="2" borderId="1" xfId="0" applyFont="1" applyFill="1" applyBorder="1" applyAlignment="1" applyProtection="1">
      <alignment horizontal="center" vertical="top" wrapText="1"/>
      <protection locked="0"/>
    </xf>
    <xf numFmtId="0" fontId="1" fillId="0" borderId="1" xfId="0" applyFont="1" applyFill="1" applyBorder="1" applyAlignment="1" applyProtection="1">
      <alignment horizontal="left" vertical="top" wrapText="1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164" fontId="1" fillId="0" borderId="1" xfId="0" applyNumberFormat="1" applyFont="1" applyFill="1" applyBorder="1" applyAlignment="1" applyProtection="1">
      <alignment vertical="center"/>
      <protection locked="0"/>
    </xf>
    <xf numFmtId="0" fontId="4" fillId="0" borderId="0" xfId="0" applyFont="1" applyFill="1" applyAlignment="1" applyProtection="1">
      <alignment vertical="center"/>
      <protection locked="0"/>
    </xf>
    <xf numFmtId="0" fontId="5" fillId="2" borderId="1" xfId="0" applyFont="1" applyFill="1" applyBorder="1" applyAlignment="1" applyProtection="1">
      <alignment horizontal="left" vertical="top" wrapText="1"/>
      <protection locked="0"/>
    </xf>
    <xf numFmtId="0" fontId="6" fillId="0" borderId="0" xfId="0" applyFont="1" applyFill="1" applyAlignment="1" applyProtection="1">
      <alignment vertical="center"/>
      <protection locked="0"/>
    </xf>
    <xf numFmtId="0" fontId="1" fillId="0" borderId="1" xfId="0" applyNumberFormat="1" applyFont="1" applyFill="1" applyBorder="1" applyAlignment="1" applyProtection="1">
      <alignment horizontal="left" vertical="top" wrapText="1"/>
      <protection locked="0"/>
    </xf>
    <xf numFmtId="0" fontId="5" fillId="2" borderId="1" xfId="0" applyFont="1" applyFill="1" applyBorder="1" applyAlignment="1" applyProtection="1">
      <alignment vertical="top"/>
      <protection locked="0"/>
    </xf>
    <xf numFmtId="0" fontId="1" fillId="0" borderId="0" xfId="0" applyFont="1" applyAlignment="1" applyProtection="1">
      <alignment vertical="top"/>
      <protection locked="0"/>
    </xf>
    <xf numFmtId="164" fontId="1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top"/>
      <protection locked="0"/>
    </xf>
    <xf numFmtId="0" fontId="10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top"/>
      <protection locked="0"/>
    </xf>
    <xf numFmtId="164" fontId="5" fillId="2" borderId="1" xfId="0" applyNumberFormat="1" applyFont="1" applyFill="1" applyBorder="1" applyAlignment="1" applyProtection="1">
      <alignment vertical="center"/>
      <protection hidden="1"/>
    </xf>
    <xf numFmtId="164" fontId="5" fillId="3" borderId="1" xfId="0" applyNumberFormat="1" applyFont="1" applyFill="1" applyBorder="1" applyAlignment="1" applyProtection="1">
      <alignment vertical="center"/>
      <protection hidden="1"/>
    </xf>
    <xf numFmtId="164" fontId="12" fillId="0" borderId="0" xfId="0" applyNumberFormat="1" applyFont="1" applyFill="1" applyAlignment="1" applyProtection="1">
      <alignment vertical="center"/>
      <protection locked="0"/>
    </xf>
    <xf numFmtId="0" fontId="1" fillId="5" borderId="1" xfId="0" applyFont="1" applyFill="1" applyBorder="1" applyAlignment="1" applyProtection="1">
      <alignment horizontal="left" vertical="top" wrapText="1"/>
      <protection locked="0"/>
    </xf>
    <xf numFmtId="0" fontId="1" fillId="5" borderId="1" xfId="0" applyFont="1" applyFill="1" applyBorder="1" applyAlignment="1" applyProtection="1">
      <alignment horizontal="left" vertical="center" wrapText="1"/>
      <protection locked="0"/>
    </xf>
    <xf numFmtId="164" fontId="1" fillId="5" borderId="1" xfId="0" applyNumberFormat="1" applyFont="1" applyFill="1" applyBorder="1" applyAlignment="1" applyProtection="1">
      <alignment vertical="center"/>
      <protection locked="0"/>
    </xf>
    <xf numFmtId="0" fontId="4" fillId="5" borderId="0" xfId="0" applyFont="1" applyFill="1" applyAlignment="1" applyProtection="1">
      <alignment vertical="center"/>
      <protection locked="0"/>
    </xf>
    <xf numFmtId="0" fontId="1" fillId="5" borderId="1" xfId="0" applyNumberFormat="1" applyFont="1" applyFill="1" applyBorder="1" applyAlignment="1" applyProtection="1">
      <alignment horizontal="left" vertical="top" wrapText="1"/>
      <protection locked="0"/>
    </xf>
    <xf numFmtId="164" fontId="5" fillId="6" borderId="1" xfId="0" applyNumberFormat="1" applyFont="1" applyFill="1" applyBorder="1" applyAlignment="1" applyProtection="1">
      <alignment vertical="center"/>
      <protection hidden="1"/>
    </xf>
    <xf numFmtId="164" fontId="5" fillId="7" borderId="1" xfId="0" applyNumberFormat="1" applyFont="1" applyFill="1" applyBorder="1" applyAlignment="1" applyProtection="1">
      <alignment vertical="center"/>
      <protection hidden="1"/>
    </xf>
    <xf numFmtId="164" fontId="13" fillId="7" borderId="1" xfId="0" applyNumberFormat="1" applyFont="1" applyFill="1" applyBorder="1" applyAlignment="1" applyProtection="1">
      <alignment vertical="center"/>
      <protection hidden="1"/>
    </xf>
    <xf numFmtId="164" fontId="1" fillId="0" borderId="1" xfId="0" applyNumberFormat="1" applyFont="1" applyFill="1" applyBorder="1" applyAlignment="1" applyProtection="1">
      <alignment horizontal="left" vertical="top" wrapText="1"/>
      <protection locked="0"/>
    </xf>
    <xf numFmtId="164" fontId="5" fillId="2" borderId="1" xfId="0" applyNumberFormat="1" applyFont="1" applyFill="1" applyBorder="1" applyAlignment="1" applyProtection="1">
      <alignment horizontal="left" vertical="top" wrapText="1"/>
      <protection locked="0"/>
    </xf>
    <xf numFmtId="0" fontId="1" fillId="8" borderId="1" xfId="0" applyFont="1" applyFill="1" applyBorder="1" applyAlignment="1" applyProtection="1">
      <alignment horizontal="left" vertical="center" wrapText="1"/>
      <protection locked="0"/>
    </xf>
    <xf numFmtId="164" fontId="14" fillId="0" borderId="1" xfId="0" applyNumberFormat="1" applyFont="1" applyFill="1" applyBorder="1" applyAlignment="1" applyProtection="1">
      <alignment vertical="center"/>
      <protection locked="0"/>
    </xf>
    <xf numFmtId="0" fontId="14" fillId="0" borderId="1" xfId="0" applyFont="1" applyFill="1" applyBorder="1" applyAlignment="1" applyProtection="1">
      <alignment horizontal="left" vertical="center" wrapText="1"/>
      <protection locked="0"/>
    </xf>
    <xf numFmtId="16" fontId="1" fillId="5" borderId="1" xfId="0" applyNumberFormat="1" applyFont="1" applyFill="1" applyBorder="1" applyAlignment="1" applyProtection="1">
      <alignment horizontal="left" vertical="top" wrapText="1"/>
      <protection locked="0"/>
    </xf>
    <xf numFmtId="0" fontId="5" fillId="2" borderId="1" xfId="0" applyNumberFormat="1" applyFont="1" applyFill="1" applyBorder="1" applyAlignment="1" applyProtection="1">
      <alignment vertical="center"/>
      <protection hidden="1"/>
    </xf>
    <xf numFmtId="16" fontId="5" fillId="2" borderId="6" xfId="0" applyNumberFormat="1" applyFont="1" applyFill="1" applyBorder="1" applyAlignment="1" applyProtection="1">
      <alignment horizontal="center" vertical="center" wrapText="1"/>
      <protection locked="0"/>
    </xf>
    <xf numFmtId="16" fontId="5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Alignment="1" applyProtection="1">
      <alignment horizontal="left" vertical="center" wrapText="1"/>
      <protection locked="0"/>
    </xf>
    <xf numFmtId="16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7" fillId="4" borderId="6" xfId="0" applyFont="1" applyFill="1" applyBorder="1" applyAlignment="1" applyProtection="1">
      <alignment horizontal="left" vertical="center"/>
      <protection locked="0"/>
    </xf>
    <xf numFmtId="0" fontId="8" fillId="4" borderId="2" xfId="0" applyFont="1" applyFill="1" applyBorder="1" applyAlignment="1" applyProtection="1">
      <alignment horizontal="left" vertical="center"/>
      <protection locked="0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2" borderId="5" xfId="0" applyFont="1" applyFill="1" applyBorder="1" applyAlignment="1" applyProtection="1">
      <alignment horizontal="center" vertical="center" wrapText="1"/>
      <protection locked="0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16" fontId="5" fillId="2" borderId="1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CCFFCC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tabSelected="1" view="pageBreakPreview" zoomScale="85" zoomScaleNormal="70" zoomScaleSheetLayoutView="85" workbookViewId="0">
      <pane xSplit="2" ySplit="4" topLeftCell="C5" activePane="bottomRight" state="frozen"/>
      <selection pane="topRight" activeCell="C1" sqref="C1"/>
      <selection pane="bottomLeft" activeCell="A6" sqref="A6"/>
      <selection pane="bottomRight" activeCell="R13" sqref="R13"/>
    </sheetView>
  </sheetViews>
  <sheetFormatPr defaultColWidth="9.140625" defaultRowHeight="11.25" x14ac:dyDescent="0.2"/>
  <cols>
    <col min="1" max="1" width="5.85546875" style="22" customWidth="1"/>
    <col min="2" max="2" width="29.140625" style="5" customWidth="1"/>
    <col min="3" max="3" width="8.42578125" style="12" customWidth="1"/>
    <col min="4" max="6" width="6" style="12" customWidth="1"/>
    <col min="7" max="7" width="6" style="5" customWidth="1"/>
    <col min="8" max="8" width="6.5703125" style="12" customWidth="1"/>
    <col min="9" max="10" width="6" style="5" customWidth="1"/>
    <col min="11" max="11" width="6" style="12" customWidth="1"/>
    <col min="12" max="12" width="6" style="5" customWidth="1"/>
    <col min="13" max="13" width="8.85546875" style="12" customWidth="1"/>
    <col min="14" max="14" width="6" style="12" customWidth="1"/>
    <col min="15" max="15" width="6" style="5" customWidth="1"/>
    <col min="16" max="16" width="7.5703125" style="5" customWidth="1"/>
    <col min="17" max="17" width="6" style="5" customWidth="1"/>
    <col min="18" max="18" width="58" style="22" customWidth="1"/>
    <col min="19" max="16384" width="9.140625" style="5"/>
  </cols>
  <sheetData>
    <row r="1" spans="1:18" s="1" customFormat="1" ht="17.25" customHeight="1" x14ac:dyDescent="0.2">
      <c r="A1" s="45" t="s">
        <v>21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</row>
    <row r="2" spans="1:18" s="2" customFormat="1" ht="66" customHeight="1" x14ac:dyDescent="0.2">
      <c r="A2" s="49" t="s">
        <v>50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</row>
    <row r="3" spans="1:18" s="7" customFormat="1" ht="33" customHeight="1" x14ac:dyDescent="0.2">
      <c r="A3" s="53" t="s">
        <v>19</v>
      </c>
      <c r="B3" s="54" t="s">
        <v>38</v>
      </c>
      <c r="C3" s="54" t="s">
        <v>39</v>
      </c>
      <c r="D3" s="50"/>
      <c r="E3" s="50"/>
      <c r="F3" s="50"/>
      <c r="G3" s="50"/>
      <c r="H3" s="50" t="s">
        <v>1</v>
      </c>
      <c r="I3" s="50"/>
      <c r="J3" s="50"/>
      <c r="K3" s="50"/>
      <c r="L3" s="50"/>
      <c r="M3" s="50" t="s">
        <v>2</v>
      </c>
      <c r="N3" s="50"/>
      <c r="O3" s="50"/>
      <c r="P3" s="50"/>
      <c r="Q3" s="50"/>
      <c r="R3" s="51" t="s">
        <v>40</v>
      </c>
    </row>
    <row r="4" spans="1:18" s="7" customFormat="1" ht="50.25" customHeight="1" x14ac:dyDescent="0.2">
      <c r="A4" s="53"/>
      <c r="B4" s="54"/>
      <c r="C4" s="6" t="s">
        <v>16</v>
      </c>
      <c r="D4" s="8" t="s">
        <v>3</v>
      </c>
      <c r="E4" s="8" t="s">
        <v>4</v>
      </c>
      <c r="F4" s="8" t="s">
        <v>18</v>
      </c>
      <c r="G4" s="8" t="s">
        <v>5</v>
      </c>
      <c r="H4" s="6" t="s">
        <v>16</v>
      </c>
      <c r="I4" s="8" t="s">
        <v>3</v>
      </c>
      <c r="J4" s="8" t="s">
        <v>4</v>
      </c>
      <c r="K4" s="8" t="s">
        <v>18</v>
      </c>
      <c r="L4" s="8" t="s">
        <v>5</v>
      </c>
      <c r="M4" s="6" t="s">
        <v>16</v>
      </c>
      <c r="N4" s="8" t="s">
        <v>3</v>
      </c>
      <c r="O4" s="8" t="s">
        <v>4</v>
      </c>
      <c r="P4" s="8" t="s">
        <v>18</v>
      </c>
      <c r="Q4" s="8" t="s">
        <v>5</v>
      </c>
      <c r="R4" s="52"/>
    </row>
    <row r="5" spans="1:18" s="7" customFormat="1" x14ac:dyDescent="0.2">
      <c r="A5" s="6">
        <v>1</v>
      </c>
      <c r="B5" s="6">
        <v>2</v>
      </c>
      <c r="C5" s="6">
        <v>3</v>
      </c>
      <c r="D5" s="6">
        <v>4</v>
      </c>
      <c r="E5" s="6">
        <v>5</v>
      </c>
      <c r="F5" s="6">
        <v>6</v>
      </c>
      <c r="G5" s="6">
        <v>7</v>
      </c>
      <c r="H5" s="6">
        <v>8</v>
      </c>
      <c r="I5" s="6">
        <v>9</v>
      </c>
      <c r="J5" s="6">
        <v>10</v>
      </c>
      <c r="K5" s="6">
        <v>11</v>
      </c>
      <c r="L5" s="6">
        <v>12</v>
      </c>
      <c r="M5" s="6">
        <v>13</v>
      </c>
      <c r="N5" s="6">
        <v>14</v>
      </c>
      <c r="O5" s="6">
        <v>15</v>
      </c>
      <c r="P5" s="6">
        <v>16</v>
      </c>
      <c r="Q5" s="6">
        <v>17</v>
      </c>
      <c r="R5" s="6">
        <v>18</v>
      </c>
    </row>
    <row r="6" spans="1:18" s="1" customFormat="1" ht="22.5" customHeight="1" x14ac:dyDescent="0.2">
      <c r="A6" s="46" t="s">
        <v>46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8"/>
    </row>
    <row r="7" spans="1:18" s="12" customFormat="1" ht="60" customHeight="1" x14ac:dyDescent="0.2">
      <c r="A7" s="26" t="s">
        <v>6</v>
      </c>
      <c r="B7" s="10" t="s">
        <v>25</v>
      </c>
      <c r="C7" s="31">
        <v>2704.5</v>
      </c>
      <c r="D7" s="11">
        <v>0</v>
      </c>
      <c r="E7" s="11">
        <v>0</v>
      </c>
      <c r="F7" s="11">
        <v>2704.5</v>
      </c>
      <c r="G7" s="11">
        <v>0</v>
      </c>
      <c r="H7" s="33">
        <v>2202.5</v>
      </c>
      <c r="I7" s="11">
        <v>0</v>
      </c>
      <c r="J7" s="11">
        <v>0</v>
      </c>
      <c r="K7" s="11">
        <v>2202.5</v>
      </c>
      <c r="L7" s="11">
        <v>0</v>
      </c>
      <c r="M7" s="23">
        <f>N7+O7+P7+Q7</f>
        <v>436</v>
      </c>
      <c r="N7" s="11">
        <v>0</v>
      </c>
      <c r="O7" s="11">
        <v>0</v>
      </c>
      <c r="P7" s="11">
        <v>436</v>
      </c>
      <c r="Q7" s="11">
        <v>0</v>
      </c>
      <c r="R7" s="26" t="s">
        <v>45</v>
      </c>
    </row>
    <row r="8" spans="1:18" s="29" customFormat="1" ht="39.75" customHeight="1" x14ac:dyDescent="0.2">
      <c r="A8" s="26" t="s">
        <v>7</v>
      </c>
      <c r="B8" s="27" t="s">
        <v>26</v>
      </c>
      <c r="C8" s="31">
        <f t="shared" ref="C8:C12" si="0">D8+E8+F8+G8</f>
        <v>134.80000000000001</v>
      </c>
      <c r="D8" s="28">
        <v>0</v>
      </c>
      <c r="E8" s="11">
        <v>94.3</v>
      </c>
      <c r="F8" s="11">
        <v>40.5</v>
      </c>
      <c r="G8" s="28">
        <v>0</v>
      </c>
      <c r="H8" s="32">
        <f>I8+J8+K8+L8</f>
        <v>134.80000000000001</v>
      </c>
      <c r="I8" s="28">
        <v>0</v>
      </c>
      <c r="J8" s="28">
        <v>94.3</v>
      </c>
      <c r="K8" s="28">
        <v>40.5</v>
      </c>
      <c r="L8" s="28">
        <v>0</v>
      </c>
      <c r="M8" s="32">
        <v>27.3</v>
      </c>
      <c r="N8" s="28">
        <v>0</v>
      </c>
      <c r="O8" s="11">
        <v>19.100000000000001</v>
      </c>
      <c r="P8" s="11">
        <v>8.1999999999999993</v>
      </c>
      <c r="Q8" s="28">
        <v>0</v>
      </c>
      <c r="R8" s="26" t="s">
        <v>44</v>
      </c>
    </row>
    <row r="9" spans="1:18" s="29" customFormat="1" ht="57" customHeight="1" x14ac:dyDescent="0.2">
      <c r="A9" s="26" t="s">
        <v>8</v>
      </c>
      <c r="B9" s="27" t="s">
        <v>27</v>
      </c>
      <c r="C9" s="31">
        <v>2082.5</v>
      </c>
      <c r="D9" s="28">
        <v>0</v>
      </c>
      <c r="E9" s="11">
        <v>2082.5</v>
      </c>
      <c r="F9" s="11">
        <v>0</v>
      </c>
      <c r="G9" s="28">
        <v>0</v>
      </c>
      <c r="H9" s="33">
        <v>2082.5</v>
      </c>
      <c r="I9" s="28">
        <v>0</v>
      </c>
      <c r="J9" s="28">
        <v>2082.5</v>
      </c>
      <c r="K9" s="28">
        <v>0</v>
      </c>
      <c r="L9" s="28">
        <v>0</v>
      </c>
      <c r="M9" s="32">
        <f>N9+O9+P9+Q9</f>
        <v>1027.5999999999999</v>
      </c>
      <c r="N9" s="28">
        <v>0</v>
      </c>
      <c r="O9" s="11">
        <v>1027.5999999999999</v>
      </c>
      <c r="P9" s="28">
        <v>0</v>
      </c>
      <c r="Q9" s="28">
        <v>0</v>
      </c>
      <c r="R9" s="26" t="s">
        <v>48</v>
      </c>
    </row>
    <row r="10" spans="1:18" s="29" customFormat="1" ht="58.5" customHeight="1" x14ac:dyDescent="0.2">
      <c r="A10" s="26" t="s">
        <v>13</v>
      </c>
      <c r="B10" s="27" t="s">
        <v>28</v>
      </c>
      <c r="C10" s="31">
        <v>1.2</v>
      </c>
      <c r="D10" s="11">
        <v>1.2</v>
      </c>
      <c r="E10" s="11">
        <v>0</v>
      </c>
      <c r="F10" s="11">
        <v>0</v>
      </c>
      <c r="G10" s="28">
        <v>0</v>
      </c>
      <c r="H10" s="32">
        <v>10.199999999999999</v>
      </c>
      <c r="I10" s="28">
        <v>10.199999999999999</v>
      </c>
      <c r="J10" s="28">
        <v>0</v>
      </c>
      <c r="K10" s="28">
        <v>0</v>
      </c>
      <c r="L10" s="28">
        <v>0</v>
      </c>
      <c r="M10" s="32">
        <v>1.2</v>
      </c>
      <c r="N10" s="11">
        <v>1.2</v>
      </c>
      <c r="O10" s="11">
        <v>0</v>
      </c>
      <c r="P10" s="28">
        <v>0</v>
      </c>
      <c r="Q10" s="28">
        <v>0</v>
      </c>
      <c r="R10" s="26" t="s">
        <v>37</v>
      </c>
    </row>
    <row r="11" spans="1:18" s="29" customFormat="1" ht="243.75" hidden="1" customHeight="1" x14ac:dyDescent="0.2">
      <c r="A11" s="26" t="s">
        <v>14</v>
      </c>
      <c r="B11" s="36"/>
      <c r="C11" s="31">
        <f t="shared" si="0"/>
        <v>0</v>
      </c>
      <c r="D11" s="28">
        <v>0</v>
      </c>
      <c r="E11" s="28">
        <v>0</v>
      </c>
      <c r="F11" s="28">
        <v>0</v>
      </c>
      <c r="G11" s="28">
        <v>0</v>
      </c>
      <c r="H11" s="33">
        <f>I11+J11+K11+L11</f>
        <v>0</v>
      </c>
      <c r="I11" s="28">
        <v>0</v>
      </c>
      <c r="J11" s="28">
        <v>0</v>
      </c>
      <c r="K11" s="28">
        <v>0</v>
      </c>
      <c r="L11" s="28">
        <v>0</v>
      </c>
      <c r="M11" s="32">
        <f>N11+O11+P11+Q11</f>
        <v>0</v>
      </c>
      <c r="N11" s="28">
        <v>0</v>
      </c>
      <c r="O11" s="28">
        <v>0</v>
      </c>
      <c r="P11" s="28">
        <v>0</v>
      </c>
      <c r="Q11" s="28">
        <v>0</v>
      </c>
      <c r="R11" s="26"/>
    </row>
    <row r="12" spans="1:18" s="12" customFormat="1" ht="30.75" customHeight="1" x14ac:dyDescent="0.2">
      <c r="A12" s="39" t="s">
        <v>36</v>
      </c>
      <c r="B12" s="10" t="s">
        <v>29</v>
      </c>
      <c r="C12" s="31">
        <f t="shared" si="0"/>
        <v>0</v>
      </c>
      <c r="D12" s="11">
        <v>0</v>
      </c>
      <c r="E12" s="11">
        <v>0</v>
      </c>
      <c r="F12" s="11">
        <v>0</v>
      </c>
      <c r="G12" s="11">
        <v>0</v>
      </c>
      <c r="H12" s="23">
        <f>I12+K12+J12+L12</f>
        <v>0</v>
      </c>
      <c r="I12" s="11">
        <v>0</v>
      </c>
      <c r="J12" s="11">
        <v>0</v>
      </c>
      <c r="K12" s="11">
        <v>0</v>
      </c>
      <c r="L12" s="11">
        <v>0</v>
      </c>
      <c r="M12" s="23">
        <f>N12+O12+Q12+P12</f>
        <v>0</v>
      </c>
      <c r="N12" s="11">
        <v>0</v>
      </c>
      <c r="O12" s="11">
        <v>0</v>
      </c>
      <c r="P12" s="11">
        <v>0</v>
      </c>
      <c r="Q12" s="11">
        <v>0</v>
      </c>
      <c r="R12" s="26"/>
    </row>
    <row r="13" spans="1:18" s="29" customFormat="1" ht="63" customHeight="1" x14ac:dyDescent="0.2">
      <c r="A13" s="30" t="s">
        <v>15</v>
      </c>
      <c r="B13" s="27" t="s">
        <v>30</v>
      </c>
      <c r="C13" s="31">
        <f>D13+E13+F13+G13</f>
        <v>38</v>
      </c>
      <c r="D13" s="28">
        <v>0</v>
      </c>
      <c r="E13" s="28">
        <v>0</v>
      </c>
      <c r="F13" s="11">
        <v>38</v>
      </c>
      <c r="G13" s="28">
        <v>0</v>
      </c>
      <c r="H13" s="32">
        <f>I13+J13+K13+L13</f>
        <v>38</v>
      </c>
      <c r="I13" s="28">
        <v>0</v>
      </c>
      <c r="J13" s="28">
        <v>0</v>
      </c>
      <c r="K13" s="28">
        <v>38</v>
      </c>
      <c r="L13" s="28">
        <v>0</v>
      </c>
      <c r="M13" s="32">
        <f>SUM(N13:R13)</f>
        <v>25</v>
      </c>
      <c r="N13" s="28">
        <v>0</v>
      </c>
      <c r="O13" s="28">
        <v>0</v>
      </c>
      <c r="P13" s="11">
        <v>25</v>
      </c>
      <c r="Q13" s="28">
        <v>0</v>
      </c>
      <c r="R13" s="26" t="s">
        <v>51</v>
      </c>
    </row>
    <row r="14" spans="1:18" s="12" customFormat="1" ht="27.75" customHeight="1" x14ac:dyDescent="0.2">
      <c r="A14" s="15" t="s">
        <v>0</v>
      </c>
      <c r="B14" s="38" t="s">
        <v>31</v>
      </c>
      <c r="C14" s="24">
        <f>D14+E14+F14+G14</f>
        <v>13</v>
      </c>
      <c r="D14" s="11">
        <v>0</v>
      </c>
      <c r="E14" s="11">
        <v>0</v>
      </c>
      <c r="F14" s="11">
        <v>13</v>
      </c>
      <c r="G14" s="11">
        <v>0</v>
      </c>
      <c r="H14" s="23">
        <f>I14+J14+K14+L14</f>
        <v>13</v>
      </c>
      <c r="I14" s="11">
        <v>0</v>
      </c>
      <c r="J14" s="11">
        <v>0</v>
      </c>
      <c r="K14" s="11">
        <v>13</v>
      </c>
      <c r="L14" s="11">
        <v>0</v>
      </c>
      <c r="M14" s="23">
        <f>N14+O14+P14+Q14</f>
        <v>0</v>
      </c>
      <c r="N14" s="11">
        <v>0</v>
      </c>
      <c r="O14" s="11">
        <v>0</v>
      </c>
      <c r="P14" s="37">
        <v>0</v>
      </c>
      <c r="Q14" s="11">
        <v>0</v>
      </c>
      <c r="R14" s="26"/>
    </row>
    <row r="15" spans="1:18" s="12" customFormat="1" ht="33" customHeight="1" x14ac:dyDescent="0.2">
      <c r="A15" s="34" t="s">
        <v>22</v>
      </c>
      <c r="B15" s="10" t="s">
        <v>32</v>
      </c>
      <c r="C15" s="24">
        <f>D15+E15+F15+G15</f>
        <v>20</v>
      </c>
      <c r="D15" s="11">
        <v>0</v>
      </c>
      <c r="E15" s="11">
        <v>0</v>
      </c>
      <c r="F15" s="11">
        <v>20</v>
      </c>
      <c r="G15" s="11">
        <v>0</v>
      </c>
      <c r="H15" s="23">
        <f>I15+J15+K15+L15</f>
        <v>20</v>
      </c>
      <c r="I15" s="11">
        <v>0</v>
      </c>
      <c r="J15" s="11">
        <v>0</v>
      </c>
      <c r="K15" s="11">
        <v>20</v>
      </c>
      <c r="L15" s="11">
        <v>0</v>
      </c>
      <c r="M15" s="23">
        <f>N15+O15+P15+Q15</f>
        <v>0</v>
      </c>
      <c r="N15" s="11">
        <v>0</v>
      </c>
      <c r="O15" s="11">
        <v>0</v>
      </c>
      <c r="P15" s="11">
        <v>0</v>
      </c>
      <c r="Q15" s="11">
        <v>0</v>
      </c>
      <c r="R15" s="26"/>
    </row>
    <row r="16" spans="1:18" s="12" customFormat="1" ht="36.75" hidden="1" customHeight="1" x14ac:dyDescent="0.2">
      <c r="A16" s="15" t="s">
        <v>23</v>
      </c>
      <c r="B16" s="36"/>
      <c r="C16" s="24">
        <f>D16+E16+F16+G16</f>
        <v>0</v>
      </c>
      <c r="D16" s="11">
        <v>0</v>
      </c>
      <c r="E16" s="11">
        <v>0</v>
      </c>
      <c r="F16" s="11">
        <v>0</v>
      </c>
      <c r="G16" s="11"/>
      <c r="H16" s="23">
        <f>I16+J16+K16+L16</f>
        <v>0</v>
      </c>
      <c r="I16" s="11">
        <v>0</v>
      </c>
      <c r="J16" s="11">
        <v>0</v>
      </c>
      <c r="K16" s="11">
        <v>0</v>
      </c>
      <c r="L16" s="11">
        <v>0</v>
      </c>
      <c r="M16" s="23">
        <f>N16+O16+P16+Q16</f>
        <v>0</v>
      </c>
      <c r="N16" s="11">
        <v>0</v>
      </c>
      <c r="O16" s="11">
        <v>0</v>
      </c>
      <c r="P16" s="11">
        <v>0</v>
      </c>
      <c r="Q16" s="11">
        <v>0</v>
      </c>
      <c r="R16" s="26"/>
    </row>
    <row r="17" spans="1:18" s="14" customFormat="1" ht="72" customHeight="1" x14ac:dyDescent="0.2">
      <c r="A17" s="55" t="s">
        <v>41</v>
      </c>
      <c r="B17" s="55"/>
      <c r="C17" s="23">
        <f>C7+C8+C9+C10+C11+C12+C13+C14+C15+C16</f>
        <v>4994</v>
      </c>
      <c r="D17" s="23">
        <f>D13+D12+D11+D10+D9+D8+D7</f>
        <v>1.2</v>
      </c>
      <c r="E17" s="23">
        <f>E13+E12+E11+E10+E9+E8+E7</f>
        <v>2176.8000000000002</v>
      </c>
      <c r="F17" s="23">
        <f>F13+F12+F11+F10+F9+F8+F7+F14+F15+F16</f>
        <v>2816</v>
      </c>
      <c r="G17" s="23">
        <f>SUM(G7:G13)+G15+G14</f>
        <v>0</v>
      </c>
      <c r="H17" s="23">
        <f>H14+H13+H12+H11+H10+H9+H8+H7+H15+H16</f>
        <v>4501</v>
      </c>
      <c r="I17" s="23">
        <f>SUM(I7:I16)</f>
        <v>10.199999999999999</v>
      </c>
      <c r="J17" s="40">
        <f>J14+J13+J12+J11+J10+J9+J8+J7+J15</f>
        <v>2176.8000000000002</v>
      </c>
      <c r="K17" s="23">
        <f>K13+K12+K11+K10+K9+K8+K7+K14+K15+K16</f>
        <v>2314</v>
      </c>
      <c r="L17" s="23">
        <f>SUM(L7:L16)</f>
        <v>0</v>
      </c>
      <c r="M17" s="23">
        <f>M14+M13+M12+M11+M10+M9+M8+M7+M15+M16</f>
        <v>1517.1</v>
      </c>
      <c r="N17" s="23">
        <f>SUM(N7:N16)</f>
        <v>1.2</v>
      </c>
      <c r="O17" s="23">
        <f>O14+O13+O12+O11+O10+O9+O8+O7+O15</f>
        <v>1046.6999999999998</v>
      </c>
      <c r="P17" s="23">
        <f>P14+P13+P12+P11+P10+P9+P8+P7+P15+P16</f>
        <v>469.2</v>
      </c>
      <c r="Q17" s="23">
        <f>SUM(Q7:Q16)</f>
        <v>0</v>
      </c>
      <c r="R17" s="35"/>
    </row>
    <row r="18" spans="1:18" s="2" customFormat="1" ht="27" customHeight="1" x14ac:dyDescent="0.2">
      <c r="A18" s="46" t="s">
        <v>20</v>
      </c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8"/>
    </row>
    <row r="19" spans="1:18" ht="78" customHeight="1" x14ac:dyDescent="0.2">
      <c r="A19" s="9" t="s">
        <v>9</v>
      </c>
      <c r="B19" s="10" t="s">
        <v>24</v>
      </c>
      <c r="C19" s="24">
        <v>0</v>
      </c>
      <c r="D19" s="11">
        <v>0</v>
      </c>
      <c r="E19" s="11">
        <v>0</v>
      </c>
      <c r="F19" s="11">
        <v>0</v>
      </c>
      <c r="G19" s="11">
        <v>0</v>
      </c>
      <c r="H19" s="23">
        <v>0</v>
      </c>
      <c r="I19" s="11">
        <v>0</v>
      </c>
      <c r="J19" s="11">
        <v>0</v>
      </c>
      <c r="K19" s="11">
        <v>0</v>
      </c>
      <c r="L19" s="11">
        <v>0</v>
      </c>
      <c r="M19" s="23">
        <v>0</v>
      </c>
      <c r="N19" s="11">
        <v>0</v>
      </c>
      <c r="O19" s="11">
        <v>0</v>
      </c>
      <c r="P19" s="11">
        <v>0</v>
      </c>
      <c r="Q19" s="11">
        <v>0</v>
      </c>
      <c r="R19" s="9"/>
    </row>
    <row r="20" spans="1:18" s="29" customFormat="1" ht="186.75" customHeight="1" x14ac:dyDescent="0.2">
      <c r="A20" s="26" t="s">
        <v>10</v>
      </c>
      <c r="B20" s="27" t="s">
        <v>33</v>
      </c>
      <c r="C20" s="31">
        <f>D20+E20+F20+G20</f>
        <v>245</v>
      </c>
      <c r="D20" s="28">
        <v>0</v>
      </c>
      <c r="E20" s="28">
        <v>0</v>
      </c>
      <c r="F20" s="11">
        <v>245</v>
      </c>
      <c r="G20" s="28">
        <v>0</v>
      </c>
      <c r="H20" s="32">
        <f>I20+J20+K20+L20</f>
        <v>245</v>
      </c>
      <c r="I20" s="28">
        <v>0</v>
      </c>
      <c r="J20" s="28">
        <v>0</v>
      </c>
      <c r="K20" s="28">
        <v>245</v>
      </c>
      <c r="L20" s="28">
        <v>0</v>
      </c>
      <c r="M20" s="32">
        <v>75.599999999999994</v>
      </c>
      <c r="N20" s="28">
        <v>0</v>
      </c>
      <c r="O20" s="28">
        <v>0</v>
      </c>
      <c r="P20" s="28">
        <v>75.599999999999994</v>
      </c>
      <c r="Q20" s="28">
        <v>0</v>
      </c>
      <c r="R20" s="26" t="s">
        <v>49</v>
      </c>
    </row>
    <row r="21" spans="1:18" ht="80.25" customHeight="1" x14ac:dyDescent="0.2">
      <c r="A21" s="9" t="s">
        <v>11</v>
      </c>
      <c r="B21" s="10" t="s">
        <v>34</v>
      </c>
      <c r="C21" s="24">
        <f>D21+E21+F21+G21</f>
        <v>0</v>
      </c>
      <c r="D21" s="11">
        <v>0</v>
      </c>
      <c r="E21" s="11">
        <v>0</v>
      </c>
      <c r="F21" s="11">
        <v>0</v>
      </c>
      <c r="G21" s="11">
        <v>0</v>
      </c>
      <c r="H21" s="23">
        <f>I21+J21+K21+L21</f>
        <v>0</v>
      </c>
      <c r="I21" s="11">
        <v>0</v>
      </c>
      <c r="J21" s="11">
        <v>0</v>
      </c>
      <c r="K21" s="11"/>
      <c r="L21" s="11">
        <v>0</v>
      </c>
      <c r="M21" s="23">
        <f>N21+O21+P21+Q21</f>
        <v>0</v>
      </c>
      <c r="N21" s="11">
        <v>0</v>
      </c>
      <c r="O21" s="11">
        <v>0</v>
      </c>
      <c r="P21" s="11">
        <v>0</v>
      </c>
      <c r="Q21" s="11">
        <v>0</v>
      </c>
      <c r="R21" s="15"/>
    </row>
    <row r="22" spans="1:18" ht="44.25" customHeight="1" x14ac:dyDescent="0.2">
      <c r="A22" s="9" t="s">
        <v>12</v>
      </c>
      <c r="B22" s="10" t="s">
        <v>35</v>
      </c>
      <c r="C22" s="24">
        <v>0</v>
      </c>
      <c r="D22" s="11">
        <v>0</v>
      </c>
      <c r="E22" s="11">
        <v>0</v>
      </c>
      <c r="F22" s="11">
        <v>0</v>
      </c>
      <c r="G22" s="11">
        <v>0</v>
      </c>
      <c r="H22" s="23">
        <v>0</v>
      </c>
      <c r="I22" s="11">
        <v>0</v>
      </c>
      <c r="J22" s="11">
        <v>0</v>
      </c>
      <c r="K22" s="11">
        <v>0</v>
      </c>
      <c r="L22" s="11">
        <v>0</v>
      </c>
      <c r="M22" s="23">
        <v>0</v>
      </c>
      <c r="N22" s="11">
        <v>0</v>
      </c>
      <c r="O22" s="11">
        <v>0</v>
      </c>
      <c r="P22" s="11">
        <v>0</v>
      </c>
      <c r="Q22" s="11">
        <v>0</v>
      </c>
      <c r="R22" s="9"/>
    </row>
    <row r="23" spans="1:18" s="14" customFormat="1" ht="75.75" customHeight="1" x14ac:dyDescent="0.2">
      <c r="A23" s="41" t="s">
        <v>42</v>
      </c>
      <c r="B23" s="42"/>
      <c r="C23" s="23">
        <f t="shared" ref="C23:Q23" si="1">SUM(C19:C22)</f>
        <v>245</v>
      </c>
      <c r="D23" s="23">
        <f t="shared" si="1"/>
        <v>0</v>
      </c>
      <c r="E23" s="23">
        <f t="shared" si="1"/>
        <v>0</v>
      </c>
      <c r="F23" s="23">
        <f t="shared" si="1"/>
        <v>245</v>
      </c>
      <c r="G23" s="23">
        <f t="shared" si="1"/>
        <v>0</v>
      </c>
      <c r="H23" s="23">
        <f t="shared" si="1"/>
        <v>245</v>
      </c>
      <c r="I23" s="23">
        <f t="shared" si="1"/>
        <v>0</v>
      </c>
      <c r="J23" s="23">
        <f t="shared" si="1"/>
        <v>0</v>
      </c>
      <c r="K23" s="23">
        <f t="shared" si="1"/>
        <v>245</v>
      </c>
      <c r="L23" s="23">
        <f t="shared" si="1"/>
        <v>0</v>
      </c>
      <c r="M23" s="23">
        <f t="shared" si="1"/>
        <v>75.599999999999994</v>
      </c>
      <c r="N23" s="23">
        <f t="shared" si="1"/>
        <v>0</v>
      </c>
      <c r="O23" s="23">
        <f t="shared" si="1"/>
        <v>0</v>
      </c>
      <c r="P23" s="23">
        <f t="shared" si="1"/>
        <v>75.599999999999994</v>
      </c>
      <c r="Q23" s="23">
        <f t="shared" si="1"/>
        <v>0</v>
      </c>
      <c r="R23" s="13"/>
    </row>
    <row r="24" spans="1:18" s="12" customFormat="1" ht="22.5" customHeight="1" x14ac:dyDescent="0.2">
      <c r="A24" s="44" t="s">
        <v>17</v>
      </c>
      <c r="B24" s="44"/>
      <c r="C24" s="24">
        <f>C17+C23</f>
        <v>5239</v>
      </c>
      <c r="D24" s="23">
        <f>D17+D23</f>
        <v>1.2</v>
      </c>
      <c r="E24" s="23">
        <f>E17+E23</f>
        <v>2176.8000000000002</v>
      </c>
      <c r="F24" s="23">
        <f>F17+F23</f>
        <v>3061</v>
      </c>
      <c r="G24" s="23">
        <f>G17+G23</f>
        <v>0</v>
      </c>
      <c r="H24" s="23">
        <f>H23+H17</f>
        <v>4746</v>
      </c>
      <c r="I24" s="23">
        <f>I17+I23</f>
        <v>10.199999999999999</v>
      </c>
      <c r="J24" s="23">
        <f>J17+J23</f>
        <v>2176.8000000000002</v>
      </c>
      <c r="K24" s="23">
        <f>K23+K17</f>
        <v>2559</v>
      </c>
      <c r="L24" s="23">
        <f t="shared" ref="L24:Q24" si="2">L17+L23</f>
        <v>0</v>
      </c>
      <c r="M24" s="24">
        <f>M23+M17</f>
        <v>1592.6999999999998</v>
      </c>
      <c r="N24" s="24">
        <f t="shared" si="2"/>
        <v>1.2</v>
      </c>
      <c r="O24" s="24">
        <f t="shared" si="2"/>
        <v>1046.6999999999998</v>
      </c>
      <c r="P24" s="24">
        <f t="shared" si="2"/>
        <v>544.79999999999995</v>
      </c>
      <c r="Q24" s="23">
        <f t="shared" si="2"/>
        <v>0</v>
      </c>
      <c r="R24" s="16"/>
    </row>
    <row r="25" spans="1:18" s="12" customFormat="1" ht="48" customHeight="1" x14ac:dyDescent="0.2">
      <c r="A25" s="17"/>
      <c r="B25" s="20" t="s">
        <v>47</v>
      </c>
      <c r="C25" s="4"/>
      <c r="D25" s="4"/>
      <c r="E25" s="4"/>
      <c r="F25" s="4"/>
      <c r="G25" s="3"/>
      <c r="H25" s="4"/>
      <c r="I25" s="3"/>
      <c r="J25" s="18"/>
      <c r="K25" s="4"/>
      <c r="L25" s="3"/>
      <c r="M25" s="4"/>
      <c r="N25" s="4"/>
      <c r="O25" s="3"/>
      <c r="P25" s="3"/>
      <c r="Q25" s="3"/>
      <c r="R25" s="17"/>
    </row>
    <row r="26" spans="1:18" s="12" customFormat="1" ht="33.75" customHeight="1" x14ac:dyDescent="0.2">
      <c r="A26" s="17"/>
      <c r="B26" s="20"/>
      <c r="C26" s="4"/>
      <c r="D26" s="4"/>
      <c r="E26" s="4"/>
      <c r="F26" s="4"/>
      <c r="G26" s="3"/>
      <c r="H26" s="4"/>
      <c r="I26" s="3"/>
      <c r="J26" s="18"/>
      <c r="K26" s="4"/>
      <c r="L26" s="3"/>
      <c r="M26" s="25"/>
      <c r="N26" s="4"/>
      <c r="O26" s="3"/>
      <c r="P26" s="3"/>
      <c r="Q26" s="3"/>
      <c r="R26" s="17"/>
    </row>
    <row r="27" spans="1:18" s="12" customFormat="1" ht="197.25" customHeight="1" x14ac:dyDescent="0.2">
      <c r="A27" s="19"/>
      <c r="B27" s="43" t="s">
        <v>43</v>
      </c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19"/>
    </row>
    <row r="28" spans="1:18" s="12" customFormat="1" ht="63.75" customHeight="1" x14ac:dyDescent="0.2">
      <c r="A28" s="22"/>
      <c r="B28" s="5"/>
      <c r="G28" s="5"/>
      <c r="I28" s="5"/>
      <c r="J28" s="5"/>
      <c r="L28" s="5"/>
      <c r="O28" s="5"/>
      <c r="P28" s="5"/>
      <c r="Q28" s="5"/>
      <c r="R28" s="22"/>
    </row>
    <row r="29" spans="1:18" s="14" customFormat="1" ht="15" hidden="1" customHeight="1" x14ac:dyDescent="0.2">
      <c r="A29" s="22"/>
      <c r="B29" s="5"/>
      <c r="C29" s="12"/>
      <c r="D29" s="12"/>
      <c r="E29" s="12"/>
      <c r="F29" s="12"/>
      <c r="G29" s="5"/>
      <c r="H29" s="12"/>
      <c r="I29" s="5"/>
      <c r="J29" s="5"/>
      <c r="K29" s="12"/>
      <c r="L29" s="5"/>
      <c r="M29" s="12"/>
      <c r="N29" s="12"/>
      <c r="O29" s="5"/>
      <c r="P29" s="5"/>
      <c r="Q29" s="5"/>
      <c r="R29" s="22"/>
    </row>
    <row r="30" spans="1:18" s="14" customFormat="1" ht="18.75" customHeight="1" x14ac:dyDescent="0.2">
      <c r="A30" s="22"/>
      <c r="B30" s="5"/>
      <c r="C30" s="12"/>
      <c r="D30" s="12"/>
      <c r="E30" s="12"/>
      <c r="F30" s="12"/>
      <c r="G30" s="5"/>
      <c r="H30" s="12"/>
      <c r="I30" s="5"/>
      <c r="J30" s="5"/>
      <c r="K30" s="12"/>
      <c r="L30" s="5"/>
      <c r="M30" s="12"/>
      <c r="N30" s="12"/>
      <c r="O30" s="5"/>
      <c r="P30" s="5"/>
      <c r="Q30" s="5"/>
      <c r="R30" s="22"/>
    </row>
    <row r="31" spans="1:18" s="7" customFormat="1" ht="43.5" customHeight="1" x14ac:dyDescent="0.2">
      <c r="A31" s="22"/>
      <c r="B31" s="5"/>
      <c r="C31" s="12"/>
      <c r="D31" s="12"/>
      <c r="E31" s="12"/>
      <c r="F31" s="12"/>
      <c r="G31" s="5"/>
      <c r="H31" s="12"/>
      <c r="I31" s="5"/>
      <c r="J31" s="5"/>
      <c r="K31" s="12"/>
      <c r="L31" s="5"/>
      <c r="M31" s="12"/>
      <c r="N31" s="12"/>
      <c r="O31" s="5"/>
      <c r="P31" s="5"/>
      <c r="Q31" s="5"/>
      <c r="R31" s="22"/>
    </row>
    <row r="32" spans="1:18" ht="72" customHeight="1" x14ac:dyDescent="0.2"/>
    <row r="33" spans="1:18" s="21" customFormat="1" ht="26.25" hidden="1" customHeight="1" x14ac:dyDescent="0.2">
      <c r="A33" s="22"/>
      <c r="B33" s="5"/>
      <c r="C33" s="12"/>
      <c r="D33" s="12"/>
      <c r="E33" s="12"/>
      <c r="F33" s="12"/>
      <c r="G33" s="5"/>
      <c r="H33" s="12"/>
      <c r="I33" s="5"/>
      <c r="J33" s="5"/>
      <c r="K33" s="12"/>
      <c r="L33" s="5"/>
      <c r="M33" s="12"/>
      <c r="N33" s="12"/>
      <c r="O33" s="5"/>
      <c r="P33" s="5"/>
      <c r="Q33" s="5"/>
      <c r="R33" s="22"/>
    </row>
    <row r="34" spans="1:18" s="21" customFormat="1" ht="15.75" hidden="1" customHeight="1" x14ac:dyDescent="0.2">
      <c r="A34" s="22"/>
      <c r="B34" s="5"/>
      <c r="C34" s="12"/>
      <c r="D34" s="12"/>
      <c r="E34" s="12"/>
      <c r="F34" s="12"/>
      <c r="G34" s="5"/>
      <c r="H34" s="12"/>
      <c r="I34" s="5"/>
      <c r="J34" s="5"/>
      <c r="K34" s="12"/>
      <c r="L34" s="5"/>
      <c r="M34" s="12"/>
      <c r="N34" s="12"/>
      <c r="O34" s="5"/>
      <c r="P34" s="5"/>
      <c r="Q34" s="5"/>
      <c r="R34" s="22"/>
    </row>
    <row r="35" spans="1:18" s="21" customFormat="1" ht="184.5" customHeight="1" x14ac:dyDescent="0.2">
      <c r="A35" s="22"/>
      <c r="B35" s="5"/>
      <c r="C35" s="12"/>
      <c r="D35" s="12"/>
      <c r="E35" s="12"/>
      <c r="F35" s="12"/>
      <c r="G35" s="5"/>
      <c r="H35" s="12"/>
      <c r="I35" s="5"/>
      <c r="J35" s="5"/>
      <c r="K35" s="12"/>
      <c r="L35" s="5"/>
      <c r="M35" s="12"/>
      <c r="N35" s="12"/>
      <c r="O35" s="5"/>
      <c r="P35" s="5"/>
      <c r="Q35" s="5"/>
      <c r="R35" s="22"/>
    </row>
  </sheetData>
  <mergeCells count="14">
    <mergeCell ref="A23:B23"/>
    <mergeCell ref="B27:Q27"/>
    <mergeCell ref="A24:B24"/>
    <mergeCell ref="A1:R1"/>
    <mergeCell ref="A18:R18"/>
    <mergeCell ref="A2:R2"/>
    <mergeCell ref="M3:Q3"/>
    <mergeCell ref="R3:R4"/>
    <mergeCell ref="A6:R6"/>
    <mergeCell ref="A3:A4"/>
    <mergeCell ref="B3:B4"/>
    <mergeCell ref="C3:G3"/>
    <mergeCell ref="H3:L3"/>
    <mergeCell ref="A17:B17"/>
  </mergeCells>
  <phoneticPr fontId="0" type="noConversion"/>
  <printOptions horizontalCentered="1" verticalCentered="1"/>
  <pageMargins left="0.2" right="0.19685039370078741" top="0.19685039370078741" bottom="0.19685039370078741" header="0.19685039370078741" footer="0.19685039370078741"/>
  <pageSetup paperSize="9" scale="6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Елена Николаева</cp:lastModifiedBy>
  <cp:lastPrinted>2023-03-29T04:32:21Z</cp:lastPrinted>
  <dcterms:created xsi:type="dcterms:W3CDTF">1996-10-08T23:32:33Z</dcterms:created>
  <dcterms:modified xsi:type="dcterms:W3CDTF">2023-07-17T06:42:43Z</dcterms:modified>
</cp:coreProperties>
</file>